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" yWindow="432" windowWidth="15600" windowHeight="9756" activeTab="2"/>
  </bookViews>
  <sheets>
    <sheet name="COPERTINA" sheetId="1" r:id="rId1"/>
    <sheet name="LEGENDA" sheetId="2" r:id="rId2"/>
    <sheet name="TEMPLATE DIPENDENTI" sheetId="3" r:id="rId3"/>
  </sheets>
  <definedNames>
    <definedName name="_xlnm.Print_Area" localSheetId="0">'COPERTINA'!$A$1:$N$36</definedName>
    <definedName name="_xlnm.Print_Area" localSheetId="1">'LEGENDA'!$A$1:$K$31</definedName>
    <definedName name="_xlnm.Print_Area" localSheetId="2">'TEMPLATE DIPENDENTI'!$A$1:$AG$56</definedName>
  </definedNames>
  <calcPr fullCalcOnLoad="1"/>
</workbook>
</file>

<file path=xl/sharedStrings.xml><?xml version="1.0" encoding="utf-8"?>
<sst xmlns="http://schemas.openxmlformats.org/spreadsheetml/2006/main" count="115" uniqueCount="100">
  <si>
    <t>Time sheet template</t>
  </si>
  <si>
    <t>R&amp;D Activities</t>
  </si>
  <si>
    <t>Management</t>
  </si>
  <si>
    <t>Other Activities</t>
  </si>
  <si>
    <t>Total Other</t>
  </si>
  <si>
    <t>Absences</t>
  </si>
  <si>
    <t>Annual Leave</t>
  </si>
  <si>
    <t>Special Leave</t>
  </si>
  <si>
    <t>Illness</t>
  </si>
  <si>
    <t>Total Absences</t>
  </si>
  <si>
    <t>Indicate the time in hours</t>
  </si>
  <si>
    <t>Only the yellow cells are writeable</t>
  </si>
  <si>
    <t>Number of hours envisaged i.e. according to the employment contract:</t>
  </si>
  <si>
    <t>hours/week</t>
  </si>
  <si>
    <t>Date</t>
  </si>
  <si>
    <t>Day</t>
  </si>
  <si>
    <t>Total</t>
  </si>
  <si>
    <t>EU-Projects</t>
  </si>
  <si>
    <t>Total RTD</t>
  </si>
  <si>
    <t>Demonstration</t>
  </si>
  <si>
    <t>Total Demonstration</t>
  </si>
  <si>
    <t>Total Management</t>
  </si>
  <si>
    <t>Internal and National Projects</t>
  </si>
  <si>
    <t>Teaching</t>
  </si>
  <si>
    <t xml:space="preserve">Total </t>
  </si>
  <si>
    <t>Total productive hours</t>
  </si>
  <si>
    <t>Total hours</t>
  </si>
  <si>
    <t>Productive hours per project:</t>
  </si>
  <si>
    <t>_______</t>
  </si>
  <si>
    <t>Full name of beneficiary</t>
  </si>
  <si>
    <t>Full name of employee</t>
  </si>
  <si>
    <t>Inserire NOME e COGNOME del docente/ricercatore che lavora al progetto</t>
  </si>
  <si>
    <t>Full name of supervisor</t>
  </si>
  <si>
    <t>Inserire il titolo del progetto (acronimo) e il numero del contratto. Inserire i dati sotto RTD activities; i medesimi dati verranno automaticamente ripetuti anche sotto le altre attività (es. Demonstration o management)</t>
  </si>
  <si>
    <t>Ruolo - Classe - Scatto - Tempo</t>
  </si>
  <si>
    <t>Tempo produttivo</t>
  </si>
  <si>
    <t>Anno</t>
  </si>
  <si>
    <t>English</t>
  </si>
  <si>
    <t>Giorni</t>
  </si>
  <si>
    <t>Ore</t>
  </si>
  <si>
    <t>Year</t>
  </si>
  <si>
    <t>Meno 52 weekend</t>
  </si>
  <si>
    <t>Subtotale</t>
  </si>
  <si>
    <t>Subtotal</t>
  </si>
  <si>
    <t xml:space="preserve">Meno festività legali </t>
  </si>
  <si>
    <t>Meno malattia e altro</t>
  </si>
  <si>
    <t>Totale TEMPO PRODUTTIVO</t>
  </si>
  <si>
    <t>Total Working Time</t>
  </si>
  <si>
    <t>Tempo Produttivo    annuo massimo</t>
  </si>
  <si>
    <t>Totale assenze</t>
  </si>
  <si>
    <t>Università degli Studi di Palermo - Dipartimento di… (specificare il nome del Dipartimento)</t>
  </si>
  <si>
    <t>Inserire i propri dati desumibili dal cedolino stipendi</t>
  </si>
  <si>
    <t>Signed (employee):</t>
  </si>
  <si>
    <t>Approved (supervisor):</t>
  </si>
  <si>
    <t>Ruolo/Qualifica</t>
  </si>
  <si>
    <t>Classe</t>
  </si>
  <si>
    <t>Scatto</t>
  </si>
  <si>
    <t>Tempo pieno/definito</t>
  </si>
  <si>
    <t>Month</t>
  </si>
  <si>
    <t>Hours</t>
  </si>
  <si>
    <t>Total Time (hours) :</t>
  </si>
  <si>
    <t>Total residual time</t>
  </si>
  <si>
    <t>Ilness</t>
  </si>
  <si>
    <t>Total Absences:</t>
  </si>
  <si>
    <t>Project X,Y,Z</t>
  </si>
  <si>
    <t>Total Internal and National Projects</t>
  </si>
  <si>
    <t>Produtive hours per project / Month</t>
  </si>
  <si>
    <t>Project X</t>
  </si>
  <si>
    <t>Project Y</t>
  </si>
  <si>
    <t>Project Z</t>
  </si>
  <si>
    <t>B (ES. PRIN 2007- FIRB ecc)</t>
  </si>
  <si>
    <t>C (altre attività istituzionali)</t>
  </si>
  <si>
    <t>Illness/Others</t>
  </si>
  <si>
    <t>Indicare il tempo produttivo massimo per settimana: 36 ore</t>
  </si>
  <si>
    <t>Rest/Annual leave</t>
  </si>
  <si>
    <t>legal/Special Leave</t>
  </si>
  <si>
    <t>Meno riposo/ferie</t>
  </si>
  <si>
    <t>ASSENZE</t>
  </si>
  <si>
    <t>Devono essere indicati i dati relativi alle attività didattiche istituzionali e agli altri progetti di ricerca nazionali (PRIN, FIRB ecc.)</t>
  </si>
  <si>
    <t>Absences month</t>
  </si>
  <si>
    <t xml:space="preserve">                                                                                                     (Monthly basis)</t>
  </si>
  <si>
    <t>COMPILARE SOLO LE CELLE IN GIALLO</t>
  </si>
  <si>
    <t>LEGENDA</t>
  </si>
  <si>
    <t>Inserire NOME e COGNOME del responsabile scientifico del progetto</t>
  </si>
  <si>
    <t>UNIVERSITA' DEGLI STUDI PALERMO - DIPARTIMENTO…</t>
  </si>
  <si>
    <t>Si considera che in un anno si lavora 208,3 giorni per 7,2 ore (7 ore e 12 minuti) al giorno e quindi per 1500 ore - da Legge Germini 240/2010.</t>
  </si>
  <si>
    <t xml:space="preserve">NOTE: Per il Permanent Staff (Docenti e Ricercatori) il tempo produttivo annuo per i progetti di ricerca non può superare 1150 ore, se a tempo pieno, o 500 ore (professori) e 550 (Ricercatori), se a tempo definito. Per le assenze fare riferimento a quanto indicato sopra (tempo produttivo).                                                                                                                                                                                 Il modello di time sheet può essere utilizzato anche per il personale non strutturato (CO.CO.CO., Assegnisti di ricerca, borsisti e dottorandi ecc.) </t>
  </si>
  <si>
    <t>january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</si>
  <si>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</si>
  <si>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</si>
  <si>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</si>
  <si>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</si>
  <si>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</si>
  <si>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</si>
  <si>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</si>
  <si>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</si>
  <si>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</si>
  <si>
    <t>november</t>
  </si>
  <si>
    <t>may</t>
  </si>
  <si>
    <t>february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</si>
</sst>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\-0\ "/>
    <numFmt numFmtId="165" formatCode="&quot;€&quot;\ #,##0.00"/>
    <numFmt numFmtId="166" formatCode="#,##0.00_ ;[Red]\-#,##0.00\ "/>
    <numFmt numFmtId="167" formatCode="0.0"/>
    <numFmt numFmtId="168" formatCode="0_ ;[Red]\-0\ "/>
    <numFmt numFmtId="169" formatCode="[$-410]dddd\ d\ mmmm\ yyyy"/>
    <numFmt numFmtId="170" formatCode="dd"/>
    <numFmt numFmtId="171" formatCode="ddd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sz val="11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4"/>
      <color indexed="20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color indexed="25"/>
      <name val="Arial"/>
      <family val="0"/>
    </font>
    <font>
      <b/>
      <sz val="28"/>
      <color indexed="12"/>
      <name val="Arial Black"/>
      <family val="0"/>
    </font>
    <font>
      <sz val="28"/>
      <color indexed="12"/>
      <name val="Arial"/>
      <family val="0"/>
    </font>
    <font>
      <b/>
      <sz val="14"/>
      <color indexed="12"/>
      <name val="Book Antiqua"/>
      <family val="0"/>
    </font>
    <font>
      <b/>
      <sz val="11"/>
      <color indexed="12"/>
      <name val="Arial"/>
      <family val="0"/>
    </font>
    <font>
      <b/>
      <i/>
      <sz val="14"/>
      <color indexed="12"/>
      <name val="Arial"/>
      <family val="0"/>
    </font>
    <font>
      <b/>
      <i/>
      <sz val="11"/>
      <color indexed="12"/>
      <name val="Bradley Hand ITC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44" fontId="0" fillId="0" borderId="0" applyFont="0" applyFill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14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20" borderId="10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20" borderId="0" xfId="0" applyFont="1" applyFill="1" applyAlignment="1">
      <alignment/>
    </xf>
    <xf numFmtId="0" fontId="6" fillId="20" borderId="10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2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9" fillId="24" borderId="10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vertical="center"/>
    </xf>
    <xf numFmtId="0" fontId="9" fillId="24" borderId="12" xfId="0" applyFont="1" applyFill="1" applyBorder="1" applyAlignment="1">
      <alignment horizontal="justify" vertical="center" wrapText="1"/>
    </xf>
    <xf numFmtId="0" fontId="0" fillId="24" borderId="12" xfId="0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1" fillId="25" borderId="10" xfId="0" applyFont="1" applyFill="1" applyBorder="1" applyAlignment="1">
      <alignment vertical="center"/>
    </xf>
    <xf numFmtId="164" fontId="0" fillId="24" borderId="10" xfId="44" applyNumberFormat="1" applyFill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3" fillId="24" borderId="0" xfId="0" applyFont="1" applyFill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7" borderId="10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164" fontId="0" fillId="4" borderId="10" xfId="44" applyNumberFormat="1" applyFill="1" applyBorder="1" applyAlignment="1">
      <alignment vertical="center"/>
    </xf>
    <xf numFmtId="0" fontId="1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2" borderId="0" xfId="0" applyFill="1" applyAlignment="1">
      <alignment/>
    </xf>
    <xf numFmtId="0" fontId="9" fillId="24" borderId="25" xfId="0" applyFont="1" applyFill="1" applyBorder="1" applyAlignment="1">
      <alignment horizontal="justify" vertical="center" wrapText="1"/>
    </xf>
    <xf numFmtId="0" fontId="0" fillId="24" borderId="11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164" fontId="0" fillId="24" borderId="27" xfId="44" applyNumberForma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6" fillId="26" borderId="25" xfId="0" applyFont="1" applyFill="1" applyBorder="1" applyAlignment="1">
      <alignment horizontal="left" vertical="center"/>
    </xf>
    <xf numFmtId="1" fontId="5" fillId="24" borderId="22" xfId="0" applyNumberFormat="1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6" fillId="26" borderId="23" xfId="0" applyFont="1" applyFill="1" applyBorder="1" applyAlignment="1">
      <alignment vertical="center"/>
    </xf>
    <xf numFmtId="0" fontId="16" fillId="26" borderId="30" xfId="0" applyFont="1" applyFill="1" applyBorder="1" applyAlignment="1">
      <alignment vertical="center"/>
    </xf>
    <xf numFmtId="0" fontId="5" fillId="26" borderId="31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vertical="center"/>
    </xf>
    <xf numFmtId="1" fontId="17" fillId="26" borderId="0" xfId="0" applyNumberFormat="1" applyFont="1" applyFill="1" applyBorder="1" applyAlignment="1">
      <alignment vertical="center"/>
    </xf>
    <xf numFmtId="1" fontId="6" fillId="26" borderId="10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164" fontId="1" fillId="21" borderId="10" xfId="44" applyNumberFormat="1" applyFont="1" applyFill="1" applyBorder="1" applyAlignment="1">
      <alignment vertical="center"/>
    </xf>
    <xf numFmtId="0" fontId="12" fillId="25" borderId="10" xfId="0" applyFont="1" applyFill="1" applyBorder="1" applyAlignment="1">
      <alignment horizontal="justify" vertical="center" wrapText="1"/>
    </xf>
    <xf numFmtId="170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22" borderId="28" xfId="0" applyFont="1" applyFill="1" applyBorder="1" applyAlignment="1" applyProtection="1">
      <alignment vertical="center"/>
      <protection locked="0"/>
    </xf>
    <xf numFmtId="0" fontId="5" fillId="22" borderId="10" xfId="0" applyFont="1" applyFill="1" applyBorder="1" applyAlignment="1" applyProtection="1">
      <alignment/>
      <protection locked="0"/>
    </xf>
    <xf numFmtId="0" fontId="5" fillId="22" borderId="10" xfId="0" applyFont="1" applyFill="1" applyBorder="1" applyAlignment="1" applyProtection="1">
      <alignment/>
      <protection locked="0"/>
    </xf>
    <xf numFmtId="0" fontId="4" fillId="22" borderId="10" xfId="0" applyFont="1" applyFill="1" applyBorder="1" applyAlignment="1" applyProtection="1">
      <alignment/>
      <protection locked="0"/>
    </xf>
    <xf numFmtId="0" fontId="0" fillId="22" borderId="1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32" xfId="0" applyFont="1" applyFill="1" applyBorder="1" applyAlignment="1" applyProtection="1">
      <alignment/>
      <protection locked="0"/>
    </xf>
    <xf numFmtId="0" fontId="5" fillId="0" borderId="33" xfId="0" applyFont="1" applyFill="1" applyBorder="1" applyAlignment="1" applyProtection="1">
      <alignment/>
      <protection locked="0"/>
    </xf>
    <xf numFmtId="0" fontId="5" fillId="0" borderId="34" xfId="0" applyFont="1" applyFill="1" applyBorder="1" applyAlignment="1" applyProtection="1">
      <alignment/>
      <protection locked="0"/>
    </xf>
    <xf numFmtId="0" fontId="6" fillId="7" borderId="3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36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/>
      <protection locked="0"/>
    </xf>
    <xf numFmtId="0" fontId="5" fillId="0" borderId="37" xfId="0" applyFont="1" applyFill="1" applyBorder="1" applyAlignment="1" applyProtection="1">
      <alignment/>
      <protection locked="0"/>
    </xf>
    <xf numFmtId="0" fontId="6" fillId="7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0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left" vertical="center" wrapText="1"/>
    </xf>
    <xf numFmtId="0" fontId="4" fillId="24" borderId="26" xfId="0" applyFont="1" applyFill="1" applyBorder="1" applyAlignment="1">
      <alignment horizontal="left" vertical="center" wrapText="1"/>
    </xf>
    <xf numFmtId="0" fontId="4" fillId="24" borderId="27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11" fillId="7" borderId="39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0" fillId="22" borderId="0" xfId="0" applyFont="1" applyFill="1" applyAlignment="1" applyProtection="1">
      <alignment horizontal="center"/>
      <protection locked="0"/>
    </xf>
    <xf numFmtId="0" fontId="0" fillId="22" borderId="33" xfId="0" applyFill="1" applyBorder="1" applyAlignment="1" applyProtection="1">
      <alignment vertical="center"/>
      <protection locked="0"/>
    </xf>
    <xf numFmtId="0" fontId="0" fillId="22" borderId="26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22" borderId="26" xfId="0" applyFont="1" applyFill="1" applyBorder="1" applyAlignment="1" applyProtection="1">
      <alignment horizontal="left" vertical="center"/>
      <protection locked="0"/>
    </xf>
    <xf numFmtId="0" fontId="5" fillId="22" borderId="15" xfId="0" applyFont="1" applyFill="1" applyBorder="1" applyAlignment="1" applyProtection="1">
      <alignment vertical="center"/>
      <protection locked="0"/>
    </xf>
    <xf numFmtId="44" fontId="5" fillId="0" borderId="19" xfId="42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4" fontId="6" fillId="0" borderId="19" xfId="42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44" fontId="4" fillId="0" borderId="0" xfId="42" applyFont="1" applyFill="1" applyBorder="1" applyAlignment="1">
      <alignment horizontal="center" vertical="center"/>
    </xf>
    <xf numFmtId="44" fontId="4" fillId="0" borderId="0" xfId="42" applyFont="1" applyFill="1" applyBorder="1" applyAlignment="1">
      <alignment vertical="center"/>
    </xf>
    <xf numFmtId="0" fontId="5" fillId="0" borderId="3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22" borderId="29" xfId="0" applyFont="1" applyFill="1" applyBorder="1" applyAlignment="1" applyProtection="1">
      <alignment vertical="center"/>
      <protection locked="0"/>
    </xf>
    <xf numFmtId="0" fontId="1" fillId="22" borderId="28" xfId="0" applyFont="1" applyFill="1" applyBorder="1" applyAlignment="1" applyProtection="1">
      <alignment vertical="center"/>
      <protection locked="0"/>
    </xf>
    <xf numFmtId="0" fontId="6" fillId="26" borderId="39" xfId="0" applyFont="1" applyFill="1" applyBorder="1" applyAlignment="1">
      <alignment horizontal="left"/>
    </xf>
    <xf numFmtId="0" fontId="6" fillId="26" borderId="26" xfId="0" applyFont="1" applyFill="1" applyBorder="1" applyAlignment="1">
      <alignment horizontal="left"/>
    </xf>
    <xf numFmtId="0" fontId="6" fillId="26" borderId="2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16</xdr:row>
      <xdr:rowOff>152400</xdr:rowOff>
    </xdr:from>
    <xdr:ext cx="8277225" cy="1038225"/>
    <xdr:sp>
      <xdr:nvSpPr>
        <xdr:cNvPr id="1" name="Text Box 1"/>
        <xdr:cNvSpPr txBox="1">
          <a:spLocks noChangeArrowheads="1"/>
        </xdr:cNvSpPr>
      </xdr:nvSpPr>
      <xdr:spPr>
        <a:xfrm>
          <a:off x="152400" y="2743200"/>
          <a:ext cx="82772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28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TIME-SHEET TEMPLATE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47625</xdr:colOff>
      <xdr:row>31</xdr:row>
      <xdr:rowOff>9525</xdr:rowOff>
    </xdr:from>
    <xdr:ext cx="8458200" cy="666750"/>
    <xdr:sp>
      <xdr:nvSpPr>
        <xdr:cNvPr id="2" name="Text Box 2"/>
        <xdr:cNvSpPr txBox="1">
          <a:spLocks noChangeArrowheads="1"/>
        </xdr:cNvSpPr>
      </xdr:nvSpPr>
      <xdr:spPr>
        <a:xfrm>
          <a:off x="47625" y="5095875"/>
          <a:ext cx="8458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UNIVERSITA’ DEGLI STUDI DI PALERMO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SETTORE SERVIZIO DI SUPPORTO ALLA RICERCA</a:t>
          </a:r>
          <a:r>
            <a:rPr lang="en-US" cap="none" sz="1100" b="1" i="1" u="none" baseline="0">
              <a:solidFill>
                <a:srgbClr val="0000FF"/>
              </a:solidFill>
              <a:latin typeface="Bradley Hand ITC"/>
              <a:ea typeface="Bradley Hand ITC"/>
              <a:cs typeface="Bradley Hand ITC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3</xdr:col>
      <xdr:colOff>114300</xdr:colOff>
      <xdr:row>3</xdr:row>
      <xdr:rowOff>85725</xdr:rowOff>
    </xdr:from>
    <xdr:to>
      <xdr:col>11</xdr:col>
      <xdr:colOff>47625</xdr:colOff>
      <xdr:row>16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71500"/>
          <a:ext cx="4810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1000125</xdr:colOff>
      <xdr:row>31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000125" y="862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438150</xdr:colOff>
      <xdr:row>26</xdr:row>
      <xdr:rowOff>152400</xdr:rowOff>
    </xdr:from>
    <xdr:to>
      <xdr:col>6</xdr:col>
      <xdr:colOff>171450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6705600" y="7086600"/>
          <a:ext cx="952500" cy="3429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G22:G22"/>
  <sheetViews>
    <sheetView zoomScalePageLayoutView="0" workbookViewId="0" topLeftCell="A85">
      <selection activeCell="D52" sqref="D52"/>
    </sheetView>
  </sheetViews>
  <sheetFormatPr defaultColWidth="9.140625" defaultRowHeight="12.75"/>
  <cols>
    <col min="1" max="16384" width="9.140625" style="42" customWidth="1"/>
  </cols>
  <sheetData>
    <row r="22" ht="18">
      <c r="G22" s="41"/>
    </row>
  </sheetData>
  <sheetProtection/>
  <printOptions/>
  <pageMargins left="0.75" right="0.75" top="1" bottom="1" header="0.5" footer="0.5"/>
  <pageSetup horizontalDpi="96" verticalDpi="96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32"/>
  <sheetViews>
    <sheetView zoomScalePageLayoutView="0" workbookViewId="0" topLeftCell="A13">
      <selection activeCell="F31" sqref="F31"/>
    </sheetView>
  </sheetViews>
  <sheetFormatPr defaultColWidth="9.140625" defaultRowHeight="12.75"/>
  <cols>
    <col min="1" max="1" width="39.421875" style="42" customWidth="1"/>
    <col min="2" max="2" width="31.28125" style="42" customWidth="1"/>
    <col min="3" max="3" width="11.421875" style="42" customWidth="1"/>
    <col min="4" max="4" width="11.8515625" style="42" customWidth="1"/>
    <col min="5" max="16384" width="9.140625" style="42" customWidth="1"/>
  </cols>
  <sheetData>
    <row r="1" spans="1:4" ht="21">
      <c r="A1" s="155" t="s">
        <v>82</v>
      </c>
      <c r="B1" s="155"/>
      <c r="C1" s="155"/>
      <c r="D1" s="155"/>
    </row>
    <row r="3" ht="12.75">
      <c r="A3" s="94" t="s">
        <v>81</v>
      </c>
    </row>
    <row r="4" spans="1:13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42.75" customHeight="1">
      <c r="A5" s="51" t="s">
        <v>29</v>
      </c>
      <c r="B5" s="144" t="s">
        <v>50</v>
      </c>
      <c r="C5" s="144"/>
      <c r="D5" s="144"/>
      <c r="E5" s="44"/>
      <c r="F5" s="44"/>
      <c r="G5" s="44"/>
      <c r="H5" s="45"/>
      <c r="I5" s="46"/>
      <c r="J5" s="46"/>
      <c r="K5" s="46"/>
      <c r="L5" s="43"/>
      <c r="M5" s="43"/>
    </row>
    <row r="6" spans="1:13" ht="12.75">
      <c r="A6" s="47"/>
      <c r="B6" s="57"/>
      <c r="C6" s="57"/>
      <c r="D6" s="57"/>
      <c r="E6" s="44"/>
      <c r="F6" s="44"/>
      <c r="G6" s="44"/>
      <c r="H6" s="45"/>
      <c r="I6" s="46"/>
      <c r="J6" s="46"/>
      <c r="K6" s="46"/>
      <c r="L6" s="43"/>
      <c r="M6" s="43"/>
    </row>
    <row r="7" spans="1:13" ht="42.75" customHeight="1">
      <c r="A7" s="51" t="s">
        <v>30</v>
      </c>
      <c r="B7" s="144" t="s">
        <v>31</v>
      </c>
      <c r="C7" s="144"/>
      <c r="D7" s="144"/>
      <c r="E7" s="44"/>
      <c r="F7" s="44"/>
      <c r="G7" s="44"/>
      <c r="H7" s="45"/>
      <c r="I7" s="46"/>
      <c r="J7" s="46"/>
      <c r="K7" s="46"/>
      <c r="L7" s="43"/>
      <c r="M7" s="43"/>
    </row>
    <row r="8" spans="1:13" ht="12.75">
      <c r="A8" s="47"/>
      <c r="B8" s="57"/>
      <c r="C8" s="57"/>
      <c r="D8" s="57"/>
      <c r="E8" s="44"/>
      <c r="F8" s="44"/>
      <c r="G8" s="44"/>
      <c r="H8" s="45"/>
      <c r="I8" s="46"/>
      <c r="J8" s="46"/>
      <c r="K8" s="46"/>
      <c r="L8" s="43"/>
      <c r="M8" s="43"/>
    </row>
    <row r="9" spans="1:13" ht="35.25" customHeight="1">
      <c r="A9" s="51" t="s">
        <v>32</v>
      </c>
      <c r="B9" s="145" t="s">
        <v>83</v>
      </c>
      <c r="C9" s="145"/>
      <c r="D9" s="145"/>
      <c r="E9" s="44"/>
      <c r="F9" s="44"/>
      <c r="G9" s="44"/>
      <c r="H9" s="45"/>
      <c r="I9" s="46"/>
      <c r="J9" s="46"/>
      <c r="K9" s="46"/>
      <c r="L9" s="43"/>
      <c r="M9" s="43"/>
    </row>
    <row r="10" spans="1:13" ht="12.75">
      <c r="A10" s="47"/>
      <c r="B10" s="57"/>
      <c r="C10" s="57"/>
      <c r="D10" s="57"/>
      <c r="E10" s="44"/>
      <c r="F10" s="44"/>
      <c r="G10" s="44"/>
      <c r="H10" s="45"/>
      <c r="I10" s="46"/>
      <c r="J10" s="46"/>
      <c r="K10" s="46"/>
      <c r="L10" s="43"/>
      <c r="M10" s="43"/>
    </row>
    <row r="11" spans="1:13" ht="58.5" customHeight="1">
      <c r="A11" s="51" t="s">
        <v>64</v>
      </c>
      <c r="B11" s="144" t="s">
        <v>33</v>
      </c>
      <c r="C11" s="144"/>
      <c r="D11" s="144"/>
      <c r="E11" s="44"/>
      <c r="F11" s="44"/>
      <c r="G11" s="44"/>
      <c r="H11" s="45"/>
      <c r="I11" s="46"/>
      <c r="J11" s="46"/>
      <c r="K11" s="46"/>
      <c r="L11" s="43"/>
      <c r="M11" s="43"/>
    </row>
    <row r="12" spans="1:14" ht="29.25" customHeight="1">
      <c r="A12" s="71" t="s">
        <v>12</v>
      </c>
      <c r="B12" s="144" t="s">
        <v>73</v>
      </c>
      <c r="C12" s="144"/>
      <c r="D12" s="144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3" ht="12.75">
      <c r="A13" s="47"/>
      <c r="B13" s="57"/>
      <c r="C13" s="57"/>
      <c r="D13" s="57"/>
      <c r="E13" s="44"/>
      <c r="F13" s="44"/>
      <c r="G13" s="44"/>
      <c r="H13" s="45"/>
      <c r="I13" s="46"/>
      <c r="J13" s="46"/>
      <c r="K13" s="46"/>
      <c r="L13" s="43"/>
      <c r="M13" s="43"/>
    </row>
    <row r="14" spans="1:13" ht="12.75">
      <c r="A14" s="51" t="s">
        <v>34</v>
      </c>
      <c r="B14" s="145" t="s">
        <v>51</v>
      </c>
      <c r="C14" s="145"/>
      <c r="D14" s="145"/>
      <c r="E14" s="44"/>
      <c r="F14" s="44"/>
      <c r="G14" s="44"/>
      <c r="H14" s="45"/>
      <c r="I14" s="46"/>
      <c r="J14" s="46"/>
      <c r="K14" s="46"/>
      <c r="L14" s="43"/>
      <c r="M14" s="43"/>
    </row>
    <row r="15" spans="1:13" ht="12.75">
      <c r="A15" s="47"/>
      <c r="B15" s="57"/>
      <c r="C15" s="57"/>
      <c r="D15" s="57"/>
      <c r="E15" s="44"/>
      <c r="F15" s="44"/>
      <c r="G15" s="44"/>
      <c r="H15" s="45"/>
      <c r="I15" s="46"/>
      <c r="J15" s="46"/>
      <c r="K15" s="46"/>
      <c r="L15" s="43"/>
      <c r="M15" s="43"/>
    </row>
    <row r="16" spans="1:13" ht="38.25" customHeight="1">
      <c r="A16" s="51" t="s">
        <v>22</v>
      </c>
      <c r="B16" s="149" t="s">
        <v>78</v>
      </c>
      <c r="C16" s="150"/>
      <c r="D16" s="151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43.5" customHeight="1">
      <c r="A17" s="51" t="s">
        <v>35</v>
      </c>
      <c r="B17" s="146" t="s">
        <v>85</v>
      </c>
      <c r="C17" s="147"/>
      <c r="D17" s="148"/>
      <c r="E17" s="44"/>
      <c r="F17" s="44"/>
      <c r="G17" s="44"/>
      <c r="H17" s="45"/>
      <c r="I17" s="46"/>
      <c r="J17" s="46"/>
      <c r="K17" s="46"/>
      <c r="L17" s="43"/>
      <c r="M17" s="43"/>
    </row>
    <row r="18" spans="1:13" ht="12.75">
      <c r="A18" s="43"/>
      <c r="B18" s="43"/>
      <c r="C18" s="43"/>
      <c r="D18" s="43"/>
      <c r="E18" s="46"/>
      <c r="F18" s="46"/>
      <c r="G18" s="46"/>
      <c r="H18" s="46"/>
      <c r="I18" s="46"/>
      <c r="J18" s="46"/>
      <c r="K18" s="46"/>
      <c r="L18" s="43"/>
      <c r="M18" s="43"/>
    </row>
    <row r="19" spans="1:13" ht="13.5">
      <c r="A19" s="85" t="s">
        <v>36</v>
      </c>
      <c r="B19" s="86" t="s">
        <v>37</v>
      </c>
      <c r="C19" s="86" t="s">
        <v>38</v>
      </c>
      <c r="D19" s="86" t="s">
        <v>39</v>
      </c>
      <c r="E19" s="46"/>
      <c r="F19" s="46"/>
      <c r="G19" s="46"/>
      <c r="H19" s="46"/>
      <c r="I19" s="46"/>
      <c r="J19" s="46"/>
      <c r="K19" s="46"/>
      <c r="L19" s="43"/>
      <c r="M19" s="43"/>
    </row>
    <row r="20" spans="1:13" ht="12.75" customHeight="1">
      <c r="A20" s="49"/>
      <c r="B20" s="48" t="s">
        <v>40</v>
      </c>
      <c r="C20" s="49">
        <v>365</v>
      </c>
      <c r="D20" s="59">
        <f>C20*7.2</f>
        <v>2628</v>
      </c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3.5">
      <c r="A21" s="50" t="s">
        <v>41</v>
      </c>
      <c r="B21" s="49" t="s">
        <v>6</v>
      </c>
      <c r="C21" s="49">
        <v>104</v>
      </c>
      <c r="D21" s="59">
        <f aca="true" t="shared" si="0" ref="D21:D29">C21*7.2</f>
        <v>748.8000000000001</v>
      </c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3.5">
      <c r="A22" s="82" t="s">
        <v>42</v>
      </c>
      <c r="B22" s="85" t="s">
        <v>43</v>
      </c>
      <c r="C22" s="83">
        <f>C20-C21</f>
        <v>261</v>
      </c>
      <c r="D22" s="84">
        <f t="shared" si="0"/>
        <v>1879.2</v>
      </c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3.5">
      <c r="A23" s="82" t="s">
        <v>77</v>
      </c>
      <c r="B23" s="82"/>
      <c r="C23" s="83"/>
      <c r="D23" s="84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3.5">
      <c r="A24" s="50" t="s">
        <v>76</v>
      </c>
      <c r="B24" s="49" t="s">
        <v>74</v>
      </c>
      <c r="C24" s="49">
        <v>32</v>
      </c>
      <c r="D24" s="59">
        <f t="shared" si="0"/>
        <v>230.4</v>
      </c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3.5">
      <c r="A25" s="50" t="s">
        <v>44</v>
      </c>
      <c r="B25" s="49" t="s">
        <v>75</v>
      </c>
      <c r="C25" s="49">
        <v>12</v>
      </c>
      <c r="D25" s="59">
        <f t="shared" si="0"/>
        <v>86.4</v>
      </c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3.5">
      <c r="A26" s="50" t="s">
        <v>45</v>
      </c>
      <c r="B26" s="49" t="s">
        <v>72</v>
      </c>
      <c r="C26" s="49">
        <v>8.7</v>
      </c>
      <c r="D26" s="59">
        <f t="shared" si="0"/>
        <v>62.63999999999999</v>
      </c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3.5">
      <c r="A27" s="48" t="s">
        <v>42</v>
      </c>
      <c r="B27" s="48" t="s">
        <v>43</v>
      </c>
      <c r="C27" s="49">
        <f>SUM(C24:C26)</f>
        <v>52.7</v>
      </c>
      <c r="D27" s="59">
        <f t="shared" si="0"/>
        <v>379.44000000000005</v>
      </c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25.5" customHeight="1">
      <c r="A28" s="115" t="s">
        <v>46</v>
      </c>
      <c r="B28" s="115" t="s">
        <v>47</v>
      </c>
      <c r="C28" s="58">
        <f>C22-C27</f>
        <v>208.3</v>
      </c>
      <c r="D28" s="114">
        <f t="shared" si="0"/>
        <v>1499.7600000000002</v>
      </c>
      <c r="H28" s="143" t="s">
        <v>48</v>
      </c>
      <c r="I28" s="143"/>
      <c r="J28" s="43"/>
      <c r="K28" s="43"/>
      <c r="L28" s="43"/>
      <c r="M28" s="43"/>
    </row>
    <row r="29" spans="1:13" ht="13.5">
      <c r="A29" s="52" t="s">
        <v>49</v>
      </c>
      <c r="B29" s="53" t="s">
        <v>9</v>
      </c>
      <c r="C29" s="49">
        <f>C20-C28</f>
        <v>156.7</v>
      </c>
      <c r="D29" s="59">
        <f t="shared" si="0"/>
        <v>1128.24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3.5">
      <c r="A30" s="95"/>
      <c r="B30" s="96"/>
      <c r="C30" s="97"/>
      <c r="D30" s="98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55" customFormat="1" ht="66.75" customHeight="1">
      <c r="A31" s="152" t="s">
        <v>86</v>
      </c>
      <c r="B31" s="153"/>
      <c r="C31" s="153"/>
      <c r="D31" s="154"/>
      <c r="E31" s="56"/>
      <c r="F31" s="54"/>
      <c r="G31" s="54"/>
      <c r="H31" s="54"/>
      <c r="I31" s="54"/>
      <c r="J31" s="54"/>
      <c r="K31" s="54"/>
      <c r="L31" s="54"/>
      <c r="M31" s="54"/>
    </row>
    <row r="32" spans="1:13" s="55" customFormat="1" ht="12.75">
      <c r="A32" s="42"/>
      <c r="B32" s="42"/>
      <c r="C32" s="42"/>
      <c r="D32" s="42"/>
      <c r="E32" s="56"/>
      <c r="F32" s="54"/>
      <c r="G32" s="54"/>
      <c r="H32" s="54"/>
      <c r="I32" s="54"/>
      <c r="J32" s="54"/>
      <c r="K32" s="54"/>
      <c r="L32" s="54"/>
      <c r="M32" s="54"/>
    </row>
  </sheetData>
  <sheetProtection/>
  <mergeCells count="11">
    <mergeCell ref="A31:D31"/>
    <mergeCell ref="B11:D11"/>
    <mergeCell ref="A1:D1"/>
    <mergeCell ref="B5:D5"/>
    <mergeCell ref="B7:D7"/>
    <mergeCell ref="B9:D9"/>
    <mergeCell ref="H28:I28"/>
    <mergeCell ref="B12:D12"/>
    <mergeCell ref="B14:D14"/>
    <mergeCell ref="B17:D17"/>
    <mergeCell ref="B16:D16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IV90"/>
  <sheetViews>
    <sheetView tabSelected="1" zoomScale="90" zoomScaleNormal="90" zoomScalePageLayoutView="0" workbookViewId="0" topLeftCell="A1">
      <selection activeCell="B9" sqref="B9:J9"/>
    </sheetView>
  </sheetViews>
  <sheetFormatPr defaultColWidth="9.140625" defaultRowHeight="12.75"/>
  <cols>
    <col min="1" max="1" width="36.421875" style="2" customWidth="1"/>
    <col min="2" max="2" width="8.28125" style="1" customWidth="1"/>
    <col min="3" max="3" width="4.421875" style="1" customWidth="1"/>
    <col min="4" max="4" width="6.00390625" style="1" customWidth="1"/>
    <col min="5" max="5" width="5.421875" style="1" customWidth="1"/>
    <col min="6" max="14" width="4.57421875" style="1" customWidth="1"/>
    <col min="15" max="15" width="5.421875" style="1" customWidth="1"/>
    <col min="16" max="31" width="4.57421875" style="1" customWidth="1"/>
    <col min="32" max="32" width="6.8515625" style="1" customWidth="1"/>
    <col min="33" max="33" width="7.57421875" style="1" customWidth="1"/>
    <col min="34" max="37" width="9.140625" style="2" customWidth="1"/>
    <col min="38" max="49" width="0" style="2" hidden="1" customWidth="1"/>
    <col min="50" max="16384" width="9.140625" style="2" customWidth="1"/>
  </cols>
  <sheetData>
    <row r="1" spans="1:32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</row>
    <row r="2" spans="38:49" ht="12.75">
      <c r="AL2" s="189" t="s">
        <v>87</v>
      </c>
      <c r="AM2" s="189" t="s">
        <v>99</v>
      </c>
      <c r="AN2" s="189" t="s">
        <v>89</v>
      </c>
      <c r="AO2" s="189" t="s">
        <v>90</v>
      </c>
      <c r="AP2" s="189" t="s">
        <v>98</v>
      </c>
      <c r="AQ2" s="189" t="s">
        <v>91</v>
      </c>
      <c r="AR2" s="189" t="s">
        <v>92</v>
      </c>
      <c r="AS2" s="189" t="s">
        <v>93</v>
      </c>
      <c r="AT2" s="189" t="s">
        <v>94</v>
      </c>
      <c r="AU2" s="189" t="s">
        <v>95</v>
      </c>
      <c r="AV2" s="189" t="s">
        <v>97</v>
      </c>
      <c r="AW2" s="189" t="s">
        <v>96</v>
      </c>
    </row>
    <row r="3" spans="38:49" ht="12.75">
      <c r="AL3" s="189">
        <v>1</v>
      </c>
      <c r="AM3" s="189">
        <v>2</v>
      </c>
      <c r="AN3" s="189">
        <v>3</v>
      </c>
      <c r="AO3" s="189">
        <v>4</v>
      </c>
      <c r="AP3" s="189">
        <v>5</v>
      </c>
      <c r="AQ3" s="189">
        <v>6</v>
      </c>
      <c r="AR3" s="189">
        <v>7</v>
      </c>
      <c r="AS3" s="189">
        <v>8</v>
      </c>
      <c r="AT3" s="189">
        <v>9</v>
      </c>
      <c r="AU3" s="189">
        <v>10</v>
      </c>
      <c r="AV3" s="189">
        <v>11</v>
      </c>
      <c r="AW3" s="189">
        <v>12</v>
      </c>
    </row>
    <row r="4" spans="2:38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L4" s="189">
        <f>HLOOKUP(B9,AL2:AW3,2,FALSE)</f>
        <v>1</v>
      </c>
    </row>
    <row r="5" spans="1:32" ht="13.5">
      <c r="A5" s="61" t="s">
        <v>29</v>
      </c>
      <c r="B5" s="169" t="s">
        <v>84</v>
      </c>
      <c r="C5" s="169"/>
      <c r="D5" s="169"/>
      <c r="E5" s="169"/>
      <c r="F5" s="169"/>
      <c r="G5" s="169"/>
      <c r="H5" s="169"/>
      <c r="I5" s="169"/>
      <c r="J5" s="169"/>
      <c r="K5" s="62"/>
      <c r="L5" s="180" t="s">
        <v>54</v>
      </c>
      <c r="M5" s="180"/>
      <c r="N5" s="180"/>
      <c r="O5" s="180"/>
      <c r="P5" s="180"/>
      <c r="Q5" s="158"/>
      <c r="R5" s="158"/>
      <c r="S5" s="158"/>
      <c r="T5" s="158"/>
      <c r="U5" s="158"/>
      <c r="V5" s="158"/>
      <c r="W5" s="158"/>
      <c r="X5" s="113"/>
      <c r="Y5" s="113"/>
      <c r="Z5" s="63"/>
      <c r="AA5" s="63"/>
      <c r="AB5" s="63"/>
      <c r="AC5" s="161" t="s">
        <v>80</v>
      </c>
      <c r="AD5" s="162"/>
      <c r="AE5" s="162"/>
      <c r="AF5" s="163"/>
    </row>
    <row r="6" spans="1:32" ht="13.5">
      <c r="A6" s="64" t="s">
        <v>30</v>
      </c>
      <c r="B6" s="182"/>
      <c r="C6" s="182"/>
      <c r="D6" s="182"/>
      <c r="E6" s="182"/>
      <c r="F6" s="182"/>
      <c r="G6" s="182"/>
      <c r="H6" s="182"/>
      <c r="I6" s="182"/>
      <c r="J6" s="182"/>
      <c r="K6" s="65"/>
      <c r="L6" s="160" t="s">
        <v>55</v>
      </c>
      <c r="M6" s="160"/>
      <c r="N6" s="160"/>
      <c r="O6" s="160"/>
      <c r="P6" s="160"/>
      <c r="Q6" s="159"/>
      <c r="R6" s="159"/>
      <c r="S6" s="159"/>
      <c r="T6" s="159"/>
      <c r="U6" s="159"/>
      <c r="V6" s="159"/>
      <c r="W6" s="159"/>
      <c r="X6" s="2"/>
      <c r="Y6" s="2"/>
      <c r="Z6" s="66"/>
      <c r="AA6" s="66"/>
      <c r="AB6" s="66"/>
      <c r="AC6" s="164"/>
      <c r="AD6" s="164"/>
      <c r="AE6" s="164"/>
      <c r="AF6" s="165"/>
    </row>
    <row r="7" spans="1:33" s="3" customFormat="1" ht="13.5">
      <c r="A7" s="64" t="s">
        <v>32</v>
      </c>
      <c r="B7" s="118"/>
      <c r="C7" s="118"/>
      <c r="D7" s="118"/>
      <c r="E7" s="118"/>
      <c r="F7" s="118"/>
      <c r="G7" s="118"/>
      <c r="H7" s="118"/>
      <c r="I7" s="118"/>
      <c r="J7" s="118"/>
      <c r="K7" s="65"/>
      <c r="L7" s="160" t="s">
        <v>56</v>
      </c>
      <c r="M7" s="160"/>
      <c r="N7" s="160"/>
      <c r="O7" s="160"/>
      <c r="P7" s="160"/>
      <c r="Q7" s="159"/>
      <c r="R7" s="159"/>
      <c r="S7" s="159"/>
      <c r="T7" s="159"/>
      <c r="U7" s="159"/>
      <c r="V7" s="159"/>
      <c r="W7" s="159"/>
      <c r="Z7" s="66"/>
      <c r="AA7" s="66"/>
      <c r="AB7" s="66"/>
      <c r="AC7" s="164"/>
      <c r="AD7" s="164"/>
      <c r="AE7" s="164"/>
      <c r="AF7" s="165"/>
      <c r="AG7" s="4"/>
    </row>
    <row r="8" spans="1:33" s="3" customFormat="1" ht="13.5">
      <c r="A8" s="64" t="s">
        <v>40</v>
      </c>
      <c r="B8" s="168">
        <v>2015</v>
      </c>
      <c r="C8" s="168"/>
      <c r="D8" s="168"/>
      <c r="E8" s="168"/>
      <c r="F8" s="168"/>
      <c r="G8" s="168"/>
      <c r="H8" s="168"/>
      <c r="I8" s="168"/>
      <c r="J8" s="168"/>
      <c r="K8" s="65"/>
      <c r="L8" s="160" t="s">
        <v>57</v>
      </c>
      <c r="M8" s="160"/>
      <c r="N8" s="160"/>
      <c r="O8" s="160"/>
      <c r="P8" s="160"/>
      <c r="Q8" s="159"/>
      <c r="R8" s="159"/>
      <c r="S8" s="159"/>
      <c r="T8" s="159"/>
      <c r="U8" s="159"/>
      <c r="V8" s="159"/>
      <c r="W8" s="159"/>
      <c r="Z8" s="66"/>
      <c r="AA8" s="66"/>
      <c r="AB8" s="66"/>
      <c r="AC8" s="164"/>
      <c r="AD8" s="164"/>
      <c r="AE8" s="164"/>
      <c r="AF8" s="165"/>
      <c r="AG8" s="4"/>
    </row>
    <row r="9" spans="1:33" s="9" customFormat="1" ht="14.25" thickBot="1">
      <c r="A9" s="67" t="s">
        <v>58</v>
      </c>
      <c r="B9" s="181" t="s">
        <v>88</v>
      </c>
      <c r="C9" s="181"/>
      <c r="D9" s="181"/>
      <c r="E9" s="181"/>
      <c r="F9" s="181"/>
      <c r="G9" s="181"/>
      <c r="H9" s="181"/>
      <c r="I9" s="181"/>
      <c r="J9" s="181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9"/>
      <c r="X9" s="69"/>
      <c r="Y9" s="69"/>
      <c r="Z9" s="69"/>
      <c r="AA9" s="69"/>
      <c r="AB9" s="69"/>
      <c r="AC9" s="166"/>
      <c r="AD9" s="166"/>
      <c r="AE9" s="166"/>
      <c r="AF9" s="167"/>
      <c r="AG9" s="15"/>
    </row>
    <row r="10" spans="1:33" s="12" customFormat="1" ht="17.25">
      <c r="A10" s="9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1" t="s">
        <v>16</v>
      </c>
    </row>
    <row r="11" spans="1:256" s="5" customFormat="1" ht="13.5">
      <c r="A11" s="92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12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57">
        <v>36</v>
      </c>
      <c r="AA11" s="157"/>
      <c r="AB11" s="14" t="s">
        <v>13</v>
      </c>
      <c r="AC11" s="1"/>
      <c r="AD11" s="1"/>
      <c r="AE11" s="1"/>
      <c r="AF11" s="1"/>
      <c r="AG11" s="8"/>
      <c r="AH11" s="6"/>
      <c r="AI11" s="6"/>
      <c r="AJ11" s="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8" customFormat="1" ht="13.5">
      <c r="A12" s="93"/>
      <c r="B12" s="4"/>
      <c r="C12" s="4"/>
      <c r="D12" s="4"/>
      <c r="E12" s="4"/>
      <c r="F12" s="4"/>
      <c r="G12" s="4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0"/>
      <c r="AH12" s="17"/>
      <c r="AI12" s="17"/>
      <c r="AJ12" s="7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21" customFormat="1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9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18" customFormat="1" ht="9.75">
      <c r="A14" s="9"/>
      <c r="B14" s="15" t="s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 t="s">
        <v>11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9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18" customFormat="1" ht="9.75">
      <c r="A15" s="9" t="s">
        <v>14</v>
      </c>
      <c r="B15" s="116">
        <f>DATE($B$8,$AL$4,1)</f>
        <v>42005</v>
      </c>
      <c r="C15" s="116">
        <f>B15+1</f>
        <v>42006</v>
      </c>
      <c r="D15" s="116">
        <f aca="true" t="shared" si="0" ref="D15:AB15">C15+1</f>
        <v>42007</v>
      </c>
      <c r="E15" s="116">
        <f t="shared" si="0"/>
        <v>42008</v>
      </c>
      <c r="F15" s="116">
        <f t="shared" si="0"/>
        <v>42009</v>
      </c>
      <c r="G15" s="116">
        <f t="shared" si="0"/>
        <v>42010</v>
      </c>
      <c r="H15" s="116">
        <f t="shared" si="0"/>
        <v>42011</v>
      </c>
      <c r="I15" s="116">
        <f t="shared" si="0"/>
        <v>42012</v>
      </c>
      <c r="J15" s="116">
        <f t="shared" si="0"/>
        <v>42013</v>
      </c>
      <c r="K15" s="116">
        <f t="shared" si="0"/>
        <v>42014</v>
      </c>
      <c r="L15" s="116">
        <f t="shared" si="0"/>
        <v>42015</v>
      </c>
      <c r="M15" s="116">
        <f t="shared" si="0"/>
        <v>42016</v>
      </c>
      <c r="N15" s="116">
        <f t="shared" si="0"/>
        <v>42017</v>
      </c>
      <c r="O15" s="116">
        <f>N15+1</f>
        <v>42018</v>
      </c>
      <c r="P15" s="116">
        <f t="shared" si="0"/>
        <v>42019</v>
      </c>
      <c r="Q15" s="116">
        <f t="shared" si="0"/>
        <v>42020</v>
      </c>
      <c r="R15" s="116">
        <f t="shared" si="0"/>
        <v>42021</v>
      </c>
      <c r="S15" s="116">
        <f t="shared" si="0"/>
        <v>42022</v>
      </c>
      <c r="T15" s="116">
        <f t="shared" si="0"/>
        <v>42023</v>
      </c>
      <c r="U15" s="116">
        <f t="shared" si="0"/>
        <v>42024</v>
      </c>
      <c r="V15" s="116">
        <f t="shared" si="0"/>
        <v>42025</v>
      </c>
      <c r="W15" s="116">
        <f t="shared" si="0"/>
        <v>42026</v>
      </c>
      <c r="X15" s="116">
        <f>W15+1</f>
        <v>42027</v>
      </c>
      <c r="Y15" s="116">
        <f t="shared" si="0"/>
        <v>42028</v>
      </c>
      <c r="Z15" s="116">
        <f t="shared" si="0"/>
        <v>42029</v>
      </c>
      <c r="AA15" s="116">
        <f t="shared" si="0"/>
        <v>42030</v>
      </c>
      <c r="AB15" s="116">
        <f t="shared" si="0"/>
        <v>42031</v>
      </c>
      <c r="AC15" s="116">
        <f>IF(DAY(AB15+1)&lt;28,"",AB15+1)</f>
        <v>42032</v>
      </c>
      <c r="AD15" s="116">
        <f>IF(DAY(AC15+1)&lt;28,"",AC15+1)</f>
        <v>42033</v>
      </c>
      <c r="AE15" s="116">
        <f>IF(DAY(AC15+2)&lt;28,"",AC15+2)</f>
        <v>42034</v>
      </c>
      <c r="AF15" s="116">
        <f>IF(DAY(AC15+3)&lt;28,"",AC15+3)</f>
        <v>42035</v>
      </c>
      <c r="AG15" s="19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18" customFormat="1" ht="9.75">
      <c r="A16" s="13" t="s">
        <v>15</v>
      </c>
      <c r="B16" s="117" t="str">
        <f>getDay(WEEKDAY(B15))</f>
        <v>Thu</v>
      </c>
      <c r="C16" s="117" t="str">
        <f aca="true" t="shared" si="1" ref="C16:AB16">getDay(WEEKDAY(C15))</f>
        <v>Fri</v>
      </c>
      <c r="D16" s="117" t="str">
        <f t="shared" si="1"/>
        <v>Sat</v>
      </c>
      <c r="E16" s="117" t="str">
        <f t="shared" si="1"/>
        <v>Sun</v>
      </c>
      <c r="F16" s="117" t="str">
        <f t="shared" si="1"/>
        <v>Mon</v>
      </c>
      <c r="G16" s="117" t="str">
        <f t="shared" si="1"/>
        <v>Tue</v>
      </c>
      <c r="H16" s="117" t="str">
        <f t="shared" si="1"/>
        <v>Wed</v>
      </c>
      <c r="I16" s="117" t="str">
        <f t="shared" si="1"/>
        <v>Thu</v>
      </c>
      <c r="J16" s="117" t="str">
        <f t="shared" si="1"/>
        <v>Fri</v>
      </c>
      <c r="K16" s="117" t="str">
        <f t="shared" si="1"/>
        <v>Sat</v>
      </c>
      <c r="L16" s="117" t="str">
        <f t="shared" si="1"/>
        <v>Sun</v>
      </c>
      <c r="M16" s="117" t="str">
        <f t="shared" si="1"/>
        <v>Mon</v>
      </c>
      <c r="N16" s="117" t="str">
        <f t="shared" si="1"/>
        <v>Tue</v>
      </c>
      <c r="O16" s="117" t="str">
        <f t="shared" si="1"/>
        <v>Wed</v>
      </c>
      <c r="P16" s="117" t="str">
        <f t="shared" si="1"/>
        <v>Thu</v>
      </c>
      <c r="Q16" s="117" t="str">
        <f t="shared" si="1"/>
        <v>Fri</v>
      </c>
      <c r="R16" s="117" t="str">
        <f t="shared" si="1"/>
        <v>Sat</v>
      </c>
      <c r="S16" s="117" t="str">
        <f t="shared" si="1"/>
        <v>Sun</v>
      </c>
      <c r="T16" s="117" t="str">
        <f t="shared" si="1"/>
        <v>Mon</v>
      </c>
      <c r="U16" s="117" t="str">
        <f t="shared" si="1"/>
        <v>Tue</v>
      </c>
      <c r="V16" s="117" t="str">
        <f t="shared" si="1"/>
        <v>Wed</v>
      </c>
      <c r="W16" s="117" t="str">
        <f t="shared" si="1"/>
        <v>Thu</v>
      </c>
      <c r="X16" s="117" t="str">
        <f t="shared" si="1"/>
        <v>Fri</v>
      </c>
      <c r="Y16" s="117" t="str">
        <f t="shared" si="1"/>
        <v>Sat</v>
      </c>
      <c r="Z16" s="117" t="str">
        <f t="shared" si="1"/>
        <v>Sun</v>
      </c>
      <c r="AA16" s="117" t="str">
        <f t="shared" si="1"/>
        <v>Mon</v>
      </c>
      <c r="AB16" s="117" t="str">
        <f t="shared" si="1"/>
        <v>Tue</v>
      </c>
      <c r="AC16" s="117" t="str">
        <f>IF(AC15="","",getDay(WEEKDAY(AC15)))</f>
        <v>Wed</v>
      </c>
      <c r="AD16" s="117" t="str">
        <f>IF(AD15="","",getDay(WEEKDAY(AD15)))</f>
        <v>Thu</v>
      </c>
      <c r="AE16" s="117" t="str">
        <f>IF(AE15="","",getDay(WEEKDAY(AE15)))</f>
        <v>Fri</v>
      </c>
      <c r="AF16" s="117" t="str">
        <f>IF(AF15="","",getDay(WEEKDAY(AF15)))</f>
        <v>Sat</v>
      </c>
      <c r="AG16" s="1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4" customFormat="1" ht="9.75">
      <c r="A17" s="183" t="s">
        <v>17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5"/>
      <c r="AG17" s="80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18" customFormat="1" ht="9.75">
      <c r="A18" s="74" t="s">
        <v>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18" customFormat="1" ht="9.75">
      <c r="A19" s="119" t="s">
        <v>67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73">
        <f>SUM(B19:AF19)</f>
        <v>0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18" customFormat="1" ht="9.75">
      <c r="A20" s="119" t="s">
        <v>68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73">
        <f>SUM(B20:AF20)</f>
        <v>0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18" customFormat="1" ht="9.75">
      <c r="A21" s="119" t="s">
        <v>69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73">
        <f>SUM(B21:AF21)</f>
        <v>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4" customFormat="1" ht="9.75">
      <c r="A22" s="22" t="s">
        <v>18</v>
      </c>
      <c r="B22" s="23">
        <f>SUM(B19:B21)</f>
        <v>0</v>
      </c>
      <c r="C22" s="23">
        <f>SUM(C19:C21)</f>
        <v>0</v>
      </c>
      <c r="D22" s="23">
        <f aca="true" t="shared" si="2" ref="D22:AF22">SUM(D19:D21)</f>
        <v>0</v>
      </c>
      <c r="E22" s="23">
        <f t="shared" si="2"/>
        <v>0</v>
      </c>
      <c r="F22" s="23">
        <f t="shared" si="2"/>
        <v>0</v>
      </c>
      <c r="G22" s="23">
        <f t="shared" si="2"/>
        <v>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 t="shared" si="2"/>
        <v>0</v>
      </c>
      <c r="N22" s="23">
        <f t="shared" si="2"/>
        <v>0</v>
      </c>
      <c r="O22" s="23">
        <f t="shared" si="2"/>
        <v>0</v>
      </c>
      <c r="P22" s="23">
        <f t="shared" si="2"/>
        <v>0</v>
      </c>
      <c r="Q22" s="23">
        <f t="shared" si="2"/>
        <v>0</v>
      </c>
      <c r="R22" s="23">
        <f t="shared" si="2"/>
        <v>0</v>
      </c>
      <c r="S22" s="23">
        <f t="shared" si="2"/>
        <v>0</v>
      </c>
      <c r="T22" s="23">
        <f t="shared" si="2"/>
        <v>0</v>
      </c>
      <c r="U22" s="23">
        <f t="shared" si="2"/>
        <v>0</v>
      </c>
      <c r="V22" s="23">
        <f t="shared" si="2"/>
        <v>0</v>
      </c>
      <c r="W22" s="23">
        <f t="shared" si="2"/>
        <v>0</v>
      </c>
      <c r="X22" s="23">
        <f t="shared" si="2"/>
        <v>0</v>
      </c>
      <c r="Y22" s="23">
        <f t="shared" si="2"/>
        <v>0</v>
      </c>
      <c r="Z22" s="23">
        <f t="shared" si="2"/>
        <v>0</v>
      </c>
      <c r="AA22" s="23">
        <f t="shared" si="2"/>
        <v>0</v>
      </c>
      <c r="AB22" s="23">
        <f t="shared" si="2"/>
        <v>0</v>
      </c>
      <c r="AC22" s="23">
        <f t="shared" si="2"/>
        <v>0</v>
      </c>
      <c r="AD22" s="23">
        <f t="shared" si="2"/>
        <v>0</v>
      </c>
      <c r="AE22" s="23">
        <f t="shared" si="2"/>
        <v>0</v>
      </c>
      <c r="AF22" s="23">
        <f t="shared" si="2"/>
        <v>0</v>
      </c>
      <c r="AG22" s="79">
        <f>SUM(B22:AF22)</f>
        <v>0</v>
      </c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24" customFormat="1" ht="9.75">
      <c r="A23" s="74" t="s">
        <v>19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24" customFormat="1" ht="9.75">
      <c r="A24" s="119" t="str">
        <f>A19</f>
        <v>Project X</v>
      </c>
      <c r="B24" s="119">
        <v>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73">
        <f>SUM(B24:AF24)</f>
        <v>0</v>
      </c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24" customFormat="1" ht="9.75">
      <c r="A25" s="119" t="str">
        <f>A20</f>
        <v>Project Y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73">
        <f>SUM(B25:AF25)</f>
        <v>0</v>
      </c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24" customFormat="1" ht="9.75">
      <c r="A26" s="119" t="str">
        <f>A21</f>
        <v>Project Z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73">
        <f>SUM(B26:AF26)</f>
        <v>0</v>
      </c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24" customFormat="1" ht="9.75">
      <c r="A27" s="25" t="s">
        <v>20</v>
      </c>
      <c r="B27" s="23">
        <f>SUM(B24:B26)</f>
        <v>0</v>
      </c>
      <c r="C27" s="23">
        <f>SUM(C24:C26)</f>
        <v>0</v>
      </c>
      <c r="D27" s="23">
        <f>SUM(D24:D26)</f>
        <v>0</v>
      </c>
      <c r="E27" s="23">
        <f aca="true" t="shared" si="3" ref="E27:AF27">SUM(E24:E26)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3">
        <f t="shared" si="3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 t="shared" si="3"/>
        <v>0</v>
      </c>
      <c r="R27" s="23">
        <f t="shared" si="3"/>
        <v>0</v>
      </c>
      <c r="S27" s="23">
        <f t="shared" si="3"/>
        <v>0</v>
      </c>
      <c r="T27" s="23">
        <f t="shared" si="3"/>
        <v>0</v>
      </c>
      <c r="U27" s="23">
        <f t="shared" si="3"/>
        <v>0</v>
      </c>
      <c r="V27" s="23">
        <f t="shared" si="3"/>
        <v>0</v>
      </c>
      <c r="W27" s="23">
        <f t="shared" si="3"/>
        <v>0</v>
      </c>
      <c r="X27" s="23">
        <f t="shared" si="3"/>
        <v>0</v>
      </c>
      <c r="Y27" s="23">
        <f t="shared" si="3"/>
        <v>0</v>
      </c>
      <c r="Z27" s="23">
        <f t="shared" si="3"/>
        <v>0</v>
      </c>
      <c r="AA27" s="23">
        <f t="shared" si="3"/>
        <v>0</v>
      </c>
      <c r="AB27" s="23">
        <f t="shared" si="3"/>
        <v>0</v>
      </c>
      <c r="AC27" s="23">
        <f t="shared" si="3"/>
        <v>0</v>
      </c>
      <c r="AD27" s="23">
        <f t="shared" si="3"/>
        <v>0</v>
      </c>
      <c r="AE27" s="23">
        <f t="shared" si="3"/>
        <v>0</v>
      </c>
      <c r="AF27" s="23">
        <f t="shared" si="3"/>
        <v>0</v>
      </c>
      <c r="AG27" s="79">
        <f>SUM(AG24:AG26)</f>
        <v>0</v>
      </c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24" customFormat="1" ht="9.75">
      <c r="A28" s="74" t="s">
        <v>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2.75">
      <c r="A29" s="120" t="str">
        <f>A19</f>
        <v>Project X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73">
        <f>SUM(B29:AF29)</f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20" t="str">
        <f>A20</f>
        <v>Project Y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73">
        <f>SUM(B30:AF30)</f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20" t="str">
        <f>A21</f>
        <v>Project Z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73">
        <f>SUM(B31:AF31)</f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4" customFormat="1" ht="9.75">
      <c r="A32" s="25" t="s">
        <v>21</v>
      </c>
      <c r="B32" s="23">
        <f aca="true" t="shared" si="4" ref="B32:AF32">SUM(B29:B31)</f>
        <v>0</v>
      </c>
      <c r="C32" s="23">
        <f t="shared" si="4"/>
        <v>0</v>
      </c>
      <c r="D32" s="23">
        <f t="shared" si="4"/>
        <v>0</v>
      </c>
      <c r="E32" s="23">
        <f t="shared" si="4"/>
        <v>0</v>
      </c>
      <c r="F32" s="23">
        <f t="shared" si="4"/>
        <v>0</v>
      </c>
      <c r="G32" s="23">
        <f t="shared" si="4"/>
        <v>0</v>
      </c>
      <c r="H32" s="23">
        <f t="shared" si="4"/>
        <v>0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3">
        <f t="shared" si="4"/>
        <v>0</v>
      </c>
      <c r="N32" s="23">
        <f t="shared" si="4"/>
        <v>0</v>
      </c>
      <c r="O32" s="23">
        <f t="shared" si="4"/>
        <v>0</v>
      </c>
      <c r="P32" s="23">
        <f t="shared" si="4"/>
        <v>0</v>
      </c>
      <c r="Q32" s="23">
        <f t="shared" si="4"/>
        <v>0</v>
      </c>
      <c r="R32" s="23">
        <f t="shared" si="4"/>
        <v>0</v>
      </c>
      <c r="S32" s="23">
        <f t="shared" si="4"/>
        <v>0</v>
      </c>
      <c r="T32" s="23">
        <f t="shared" si="4"/>
        <v>0</v>
      </c>
      <c r="U32" s="23">
        <f t="shared" si="4"/>
        <v>0</v>
      </c>
      <c r="V32" s="23">
        <f t="shared" si="4"/>
        <v>0</v>
      </c>
      <c r="W32" s="23">
        <f t="shared" si="4"/>
        <v>0</v>
      </c>
      <c r="X32" s="23">
        <f t="shared" si="4"/>
        <v>0</v>
      </c>
      <c r="Y32" s="23">
        <f t="shared" si="4"/>
        <v>0</v>
      </c>
      <c r="Z32" s="23">
        <f t="shared" si="4"/>
        <v>0</v>
      </c>
      <c r="AA32" s="23">
        <f t="shared" si="4"/>
        <v>0</v>
      </c>
      <c r="AB32" s="23">
        <f t="shared" si="4"/>
        <v>0</v>
      </c>
      <c r="AC32" s="23">
        <f t="shared" si="4"/>
        <v>0</v>
      </c>
      <c r="AD32" s="23">
        <f t="shared" si="4"/>
        <v>0</v>
      </c>
      <c r="AE32" s="23">
        <f t="shared" si="4"/>
        <v>0</v>
      </c>
      <c r="AF32" s="23">
        <f t="shared" si="4"/>
        <v>0</v>
      </c>
      <c r="AG32" s="79">
        <f>SUM(B32:AF32)</f>
        <v>0</v>
      </c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28" customFormat="1" ht="9.75">
      <c r="A33" s="74" t="s">
        <v>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s="24" customFormat="1" ht="12.75">
      <c r="A34" s="121" t="str">
        <f>A29</f>
        <v>Project X</v>
      </c>
      <c r="B34" s="120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73">
        <f>SUM(B34:AF34)</f>
        <v>0</v>
      </c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s="24" customFormat="1" ht="12.75">
      <c r="A35" s="121" t="str">
        <f>A30</f>
        <v>Project Y</v>
      </c>
      <c r="B35" s="120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73">
        <f>SUM(B35:AF35)</f>
        <v>0</v>
      </c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s="24" customFormat="1" ht="12.75">
      <c r="A36" s="121" t="str">
        <f>A31</f>
        <v>Project Z</v>
      </c>
      <c r="B36" s="12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73">
        <f>SUM(B36:AF36)</f>
        <v>0</v>
      </c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s="24" customFormat="1" ht="9.75">
      <c r="A37" s="25" t="s">
        <v>4</v>
      </c>
      <c r="B37" s="23">
        <f aca="true" t="shared" si="5" ref="B37:AF37">SUM(B34:B36)</f>
        <v>0</v>
      </c>
      <c r="C37" s="23">
        <f t="shared" si="5"/>
        <v>0</v>
      </c>
      <c r="D37" s="23">
        <f t="shared" si="5"/>
        <v>0</v>
      </c>
      <c r="E37" s="23">
        <f t="shared" si="5"/>
        <v>0</v>
      </c>
      <c r="F37" s="23">
        <f t="shared" si="5"/>
        <v>0</v>
      </c>
      <c r="G37" s="23">
        <f t="shared" si="5"/>
        <v>0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  <c r="M37" s="23">
        <f t="shared" si="5"/>
        <v>0</v>
      </c>
      <c r="N37" s="23">
        <f t="shared" si="5"/>
        <v>0</v>
      </c>
      <c r="O37" s="23">
        <f t="shared" si="5"/>
        <v>0</v>
      </c>
      <c r="P37" s="23">
        <f t="shared" si="5"/>
        <v>0</v>
      </c>
      <c r="Q37" s="23">
        <f t="shared" si="5"/>
        <v>0</v>
      </c>
      <c r="R37" s="23">
        <f t="shared" si="5"/>
        <v>0</v>
      </c>
      <c r="S37" s="23">
        <f t="shared" si="5"/>
        <v>0</v>
      </c>
      <c r="T37" s="23">
        <f t="shared" si="5"/>
        <v>0</v>
      </c>
      <c r="U37" s="23">
        <f t="shared" si="5"/>
        <v>0</v>
      </c>
      <c r="V37" s="23">
        <f t="shared" si="5"/>
        <v>0</v>
      </c>
      <c r="W37" s="23">
        <f t="shared" si="5"/>
        <v>0</v>
      </c>
      <c r="X37" s="23">
        <f t="shared" si="5"/>
        <v>0</v>
      </c>
      <c r="Y37" s="23">
        <f t="shared" si="5"/>
        <v>0</v>
      </c>
      <c r="Z37" s="23">
        <f t="shared" si="5"/>
        <v>0</v>
      </c>
      <c r="AA37" s="23">
        <f t="shared" si="5"/>
        <v>0</v>
      </c>
      <c r="AB37" s="23">
        <f t="shared" si="5"/>
        <v>0</v>
      </c>
      <c r="AC37" s="23">
        <f t="shared" si="5"/>
        <v>0</v>
      </c>
      <c r="AD37" s="23">
        <f t="shared" si="5"/>
        <v>0</v>
      </c>
      <c r="AE37" s="23">
        <f t="shared" si="5"/>
        <v>0</v>
      </c>
      <c r="AF37" s="23">
        <f t="shared" si="5"/>
        <v>0</v>
      </c>
      <c r="AG37" s="79">
        <f>SUM(AG34:AG36)</f>
        <v>0</v>
      </c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s="31" customFormat="1" ht="9.75">
      <c r="A38" s="26" t="s">
        <v>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8" customFormat="1" ht="9.75">
      <c r="A39" s="120" t="s">
        <v>23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73">
        <f>SUM(B39:AF39)</f>
        <v>0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18" customFormat="1" ht="9.75">
      <c r="A40" s="120" t="s">
        <v>70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73">
        <f>SUM(B40:AF40)</f>
        <v>0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18" customFormat="1" ht="9.75">
      <c r="A41" s="120" t="s">
        <v>71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73">
        <f>SUM(B41:AF41)</f>
        <v>0</v>
      </c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18" customFormat="1" ht="9.75">
      <c r="A42" s="25" t="s">
        <v>24</v>
      </c>
      <c r="B42" s="23">
        <f aca="true" t="shared" si="6" ref="B42:AF42">SUM(B39:B41)</f>
        <v>0</v>
      </c>
      <c r="C42" s="23">
        <f t="shared" si="6"/>
        <v>0</v>
      </c>
      <c r="D42" s="23">
        <f t="shared" si="6"/>
        <v>0</v>
      </c>
      <c r="E42" s="23">
        <f t="shared" si="6"/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23">
        <f t="shared" si="6"/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  <c r="N42" s="23">
        <f t="shared" si="6"/>
        <v>0</v>
      </c>
      <c r="O42" s="23">
        <f t="shared" si="6"/>
        <v>0</v>
      </c>
      <c r="P42" s="23">
        <f t="shared" si="6"/>
        <v>0</v>
      </c>
      <c r="Q42" s="23">
        <f t="shared" si="6"/>
        <v>0</v>
      </c>
      <c r="R42" s="23">
        <f t="shared" si="6"/>
        <v>0</v>
      </c>
      <c r="S42" s="23">
        <f t="shared" si="6"/>
        <v>0</v>
      </c>
      <c r="T42" s="23">
        <f t="shared" si="6"/>
        <v>0</v>
      </c>
      <c r="U42" s="23">
        <f t="shared" si="6"/>
        <v>0</v>
      </c>
      <c r="V42" s="23">
        <f t="shared" si="6"/>
        <v>0</v>
      </c>
      <c r="W42" s="23">
        <f t="shared" si="6"/>
        <v>0</v>
      </c>
      <c r="X42" s="23">
        <f t="shared" si="6"/>
        <v>0</v>
      </c>
      <c r="Y42" s="23">
        <f t="shared" si="6"/>
        <v>0</v>
      </c>
      <c r="Z42" s="23">
        <f t="shared" si="6"/>
        <v>0</v>
      </c>
      <c r="AA42" s="23">
        <f t="shared" si="6"/>
        <v>0</v>
      </c>
      <c r="AB42" s="23">
        <f t="shared" si="6"/>
        <v>0</v>
      </c>
      <c r="AC42" s="23">
        <f t="shared" si="6"/>
        <v>0</v>
      </c>
      <c r="AD42" s="23">
        <f t="shared" si="6"/>
        <v>0</v>
      </c>
      <c r="AE42" s="23">
        <f t="shared" si="6"/>
        <v>0</v>
      </c>
      <c r="AF42" s="23">
        <f t="shared" si="6"/>
        <v>0</v>
      </c>
      <c r="AG42" s="79">
        <f>SUM(B42:AF42)</f>
        <v>0</v>
      </c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46" s="18" customFormat="1" ht="9.75">
      <c r="A43" s="29" t="s">
        <v>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s="18" customFormat="1" ht="9.75">
      <c r="A44" s="32" t="s">
        <v>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73">
        <f>SUM(B44:AF44)</f>
        <v>0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s="18" customFormat="1" ht="9.75">
      <c r="A45" s="32" t="s">
        <v>7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73">
        <f>SUM(B45:AF45)</f>
        <v>0</v>
      </c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s="18" customFormat="1" ht="9.75">
      <c r="A46" s="32" t="s">
        <v>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73">
        <f>SUM(B46:AF46)</f>
        <v>0</v>
      </c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s="36" customFormat="1" ht="12.75">
      <c r="A47" s="33" t="s">
        <v>9</v>
      </c>
      <c r="B47" s="19">
        <f>SUM(B44:B46)</f>
        <v>0</v>
      </c>
      <c r="C47" s="19">
        <f aca="true" t="shared" si="7" ref="C47:AF47">SUM(C44:C46)</f>
        <v>0</v>
      </c>
      <c r="D47" s="19">
        <f t="shared" si="7"/>
        <v>0</v>
      </c>
      <c r="E47" s="19">
        <f t="shared" si="7"/>
        <v>0</v>
      </c>
      <c r="F47" s="19">
        <f t="shared" si="7"/>
        <v>0</v>
      </c>
      <c r="G47" s="19">
        <f t="shared" si="7"/>
        <v>0</v>
      </c>
      <c r="H47" s="19">
        <f t="shared" si="7"/>
        <v>0</v>
      </c>
      <c r="I47" s="19">
        <f t="shared" si="7"/>
        <v>0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  <c r="Q47" s="19">
        <f t="shared" si="7"/>
        <v>0</v>
      </c>
      <c r="R47" s="19">
        <f t="shared" si="7"/>
        <v>0</v>
      </c>
      <c r="S47" s="19">
        <f t="shared" si="7"/>
        <v>0</v>
      </c>
      <c r="T47" s="19">
        <f t="shared" si="7"/>
        <v>0</v>
      </c>
      <c r="U47" s="19">
        <f t="shared" si="7"/>
        <v>0</v>
      </c>
      <c r="V47" s="19">
        <f t="shared" si="7"/>
        <v>0</v>
      </c>
      <c r="W47" s="19">
        <f t="shared" si="7"/>
        <v>0</v>
      </c>
      <c r="X47" s="19">
        <f t="shared" si="7"/>
        <v>0</v>
      </c>
      <c r="Y47" s="19">
        <f t="shared" si="7"/>
        <v>0</v>
      </c>
      <c r="Z47" s="19">
        <f t="shared" si="7"/>
        <v>0</v>
      </c>
      <c r="AA47" s="19">
        <f t="shared" si="7"/>
        <v>0</v>
      </c>
      <c r="AB47" s="19">
        <f t="shared" si="7"/>
        <v>0</v>
      </c>
      <c r="AC47" s="19">
        <f t="shared" si="7"/>
        <v>0</v>
      </c>
      <c r="AD47" s="19">
        <f t="shared" si="7"/>
        <v>0</v>
      </c>
      <c r="AE47" s="19">
        <f t="shared" si="7"/>
        <v>0</v>
      </c>
      <c r="AF47" s="19">
        <f t="shared" si="7"/>
        <v>0</v>
      </c>
      <c r="AG47" s="75">
        <f>SUM(AG44:AG46)</f>
        <v>0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</row>
    <row r="48" spans="1:46" s="36" customFormat="1" ht="12.75">
      <c r="A48" s="3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76" t="s">
        <v>28</v>
      </c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</row>
    <row r="49" spans="1:33" s="36" customFormat="1" ht="12.75">
      <c r="A49" s="33" t="s">
        <v>25</v>
      </c>
      <c r="B49" s="35">
        <f>+B22+B27+B32+B37+B42</f>
        <v>0</v>
      </c>
      <c r="C49" s="35">
        <f aca="true" t="shared" si="8" ref="C49:AF49">+C22+C27+C32+C37+C42</f>
        <v>0</v>
      </c>
      <c r="D49" s="35">
        <f t="shared" si="8"/>
        <v>0</v>
      </c>
      <c r="E49" s="35">
        <f t="shared" si="8"/>
        <v>0</v>
      </c>
      <c r="F49" s="35">
        <f t="shared" si="8"/>
        <v>0</v>
      </c>
      <c r="G49" s="35">
        <f t="shared" si="8"/>
        <v>0</v>
      </c>
      <c r="H49" s="35">
        <f t="shared" si="8"/>
        <v>0</v>
      </c>
      <c r="I49" s="35">
        <f t="shared" si="8"/>
        <v>0</v>
      </c>
      <c r="J49" s="35">
        <f t="shared" si="8"/>
        <v>0</v>
      </c>
      <c r="K49" s="35">
        <f t="shared" si="8"/>
        <v>0</v>
      </c>
      <c r="L49" s="35">
        <f t="shared" si="8"/>
        <v>0</v>
      </c>
      <c r="M49" s="35">
        <f t="shared" si="8"/>
        <v>0</v>
      </c>
      <c r="N49" s="35">
        <f t="shared" si="8"/>
        <v>0</v>
      </c>
      <c r="O49" s="35">
        <f t="shared" si="8"/>
        <v>0</v>
      </c>
      <c r="P49" s="35">
        <f t="shared" si="8"/>
        <v>0</v>
      </c>
      <c r="Q49" s="35">
        <f t="shared" si="8"/>
        <v>0</v>
      </c>
      <c r="R49" s="35">
        <f t="shared" si="8"/>
        <v>0</v>
      </c>
      <c r="S49" s="35">
        <f t="shared" si="8"/>
        <v>0</v>
      </c>
      <c r="T49" s="35">
        <f t="shared" si="8"/>
        <v>0</v>
      </c>
      <c r="U49" s="35">
        <f t="shared" si="8"/>
        <v>0</v>
      </c>
      <c r="V49" s="35">
        <f t="shared" si="8"/>
        <v>0</v>
      </c>
      <c r="W49" s="35">
        <f t="shared" si="8"/>
        <v>0</v>
      </c>
      <c r="X49" s="35">
        <f t="shared" si="8"/>
        <v>0</v>
      </c>
      <c r="Y49" s="35">
        <f t="shared" si="8"/>
        <v>0</v>
      </c>
      <c r="Z49" s="35">
        <f t="shared" si="8"/>
        <v>0</v>
      </c>
      <c r="AA49" s="35">
        <f t="shared" si="8"/>
        <v>0</v>
      </c>
      <c r="AB49" s="35">
        <f t="shared" si="8"/>
        <v>0</v>
      </c>
      <c r="AC49" s="35">
        <f t="shared" si="8"/>
        <v>0</v>
      </c>
      <c r="AD49" s="35">
        <f t="shared" si="8"/>
        <v>0</v>
      </c>
      <c r="AE49" s="35">
        <f t="shared" si="8"/>
        <v>0</v>
      </c>
      <c r="AF49" s="35">
        <f t="shared" si="8"/>
        <v>0</v>
      </c>
      <c r="AG49" s="77">
        <f>SUM(B49:AF49)</f>
        <v>0</v>
      </c>
    </row>
    <row r="50" spans="1:33" s="36" customFormat="1" ht="12.75">
      <c r="A50" s="32"/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78" t="s">
        <v>28</v>
      </c>
    </row>
    <row r="51" spans="1:32" ht="12.75">
      <c r="A51" s="33" t="s">
        <v>26</v>
      </c>
      <c r="B51" s="186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8"/>
    </row>
    <row r="52" spans="1:32" ht="13.5" thickBo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ht="13.5" thickBot="1">
      <c r="A53" s="60" t="s">
        <v>52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60" t="s">
        <v>53</v>
      </c>
      <c r="O53" s="37"/>
      <c r="P53" s="37"/>
      <c r="Q53" s="37"/>
      <c r="R53" s="37"/>
      <c r="S53" s="37"/>
      <c r="T53" s="37"/>
      <c r="U53" s="37"/>
      <c r="V53" s="37"/>
      <c r="W53" s="123" t="s">
        <v>27</v>
      </c>
      <c r="X53" s="124"/>
      <c r="Y53" s="124"/>
      <c r="Z53" s="124"/>
      <c r="AA53" s="124"/>
      <c r="AB53" s="124"/>
      <c r="AC53" s="125"/>
      <c r="AD53" s="126" t="str">
        <f>A19</f>
        <v>Project X</v>
      </c>
      <c r="AE53" s="127"/>
      <c r="AF53" s="128">
        <f>AG19+AG24+AG29+AG34</f>
        <v>0</v>
      </c>
    </row>
    <row r="54" spans="1:32" ht="13.5" thickBot="1">
      <c r="A54" s="3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129"/>
      <c r="X54" s="130"/>
      <c r="Y54" s="130"/>
      <c r="Z54" s="130"/>
      <c r="AA54" s="130"/>
      <c r="AB54" s="130"/>
      <c r="AC54" s="131"/>
      <c r="AD54" s="132" t="str">
        <f>A20</f>
        <v>Project Y</v>
      </c>
      <c r="AE54" s="133"/>
      <c r="AF54" s="128">
        <f>AG20+AG25+AG30+AG35</f>
        <v>0</v>
      </c>
    </row>
    <row r="55" spans="1:32" ht="13.5" thickBot="1">
      <c r="A55" s="8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81"/>
      <c r="M55" s="81"/>
      <c r="N55" s="81"/>
      <c r="O55" s="81"/>
      <c r="P55" s="81"/>
      <c r="Q55" s="81"/>
      <c r="R55" s="81"/>
      <c r="S55" s="81"/>
      <c r="T55" s="37"/>
      <c r="U55" s="37"/>
      <c r="V55" s="37"/>
      <c r="W55" s="134"/>
      <c r="X55" s="135"/>
      <c r="Y55" s="135"/>
      <c r="Z55" s="135"/>
      <c r="AA55" s="135"/>
      <c r="AB55" s="135"/>
      <c r="AC55" s="136"/>
      <c r="AD55" s="135" t="str">
        <f>A21</f>
        <v>Project Z</v>
      </c>
      <c r="AE55" s="137"/>
      <c r="AF55" s="138">
        <f>AG21+AG26+AG31+AG36</f>
        <v>0</v>
      </c>
    </row>
    <row r="56" spans="23:32" ht="12.75">
      <c r="W56" s="139"/>
      <c r="X56" s="139"/>
      <c r="Y56" s="139"/>
      <c r="Z56" s="139"/>
      <c r="AA56" s="139"/>
      <c r="AB56" s="139"/>
      <c r="AC56" s="139"/>
      <c r="AD56" s="139"/>
      <c r="AE56" s="139"/>
      <c r="AF56" s="140"/>
    </row>
    <row r="57" spans="23:32" ht="12.75">
      <c r="W57" s="139"/>
      <c r="X57" s="141"/>
      <c r="Y57" s="141"/>
      <c r="Z57" s="141"/>
      <c r="AA57" s="141"/>
      <c r="AB57" s="141"/>
      <c r="AC57" s="141"/>
      <c r="AD57" s="142"/>
      <c r="AE57" s="139"/>
      <c r="AF57" s="139"/>
    </row>
    <row r="58" spans="23:32" ht="12.75"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  <row r="73" spans="2:6" ht="12.75">
      <c r="B73" s="2"/>
      <c r="C73" s="2"/>
      <c r="D73" s="2"/>
      <c r="E73" s="2"/>
      <c r="F73" s="2"/>
    </row>
    <row r="75" spans="1:6" ht="15.75" thickBot="1">
      <c r="A75" s="88" t="s">
        <v>66</v>
      </c>
      <c r="B75" s="88" t="s">
        <v>59</v>
      </c>
      <c r="C75" s="179"/>
      <c r="D75" s="179"/>
      <c r="E75" s="87"/>
      <c r="F75" s="87"/>
    </row>
    <row r="76" spans="1:33" ht="12.75">
      <c r="A76" s="72" t="str">
        <f>A19</f>
        <v>Project X</v>
      </c>
      <c r="B76" s="72">
        <f>AG19+AG24+AG29+AG34</f>
        <v>0</v>
      </c>
      <c r="C76" s="175"/>
      <c r="D76" s="175"/>
      <c r="AF76" s="2"/>
      <c r="AG76" s="2"/>
    </row>
    <row r="77" spans="1:33" ht="12.75">
      <c r="A77" s="72" t="str">
        <f>A20</f>
        <v>Project Y</v>
      </c>
      <c r="B77" s="72">
        <f>AG20+AG25+AG30+AG35</f>
        <v>0</v>
      </c>
      <c r="C77" s="175"/>
      <c r="D77" s="175"/>
      <c r="AF77" s="2"/>
      <c r="AG77" s="2"/>
    </row>
    <row r="78" spans="1:33" ht="12.75">
      <c r="A78" s="72" t="str">
        <f>A21</f>
        <v>Project Z</v>
      </c>
      <c r="B78" s="72">
        <f>AG21+AG26+AG31+AG36</f>
        <v>0</v>
      </c>
      <c r="C78" s="175"/>
      <c r="D78" s="175"/>
      <c r="AF78" s="2"/>
      <c r="AG78" s="2"/>
    </row>
    <row r="79" spans="1:33" ht="12.75">
      <c r="A79" s="101" t="s">
        <v>65</v>
      </c>
      <c r="B79" s="72">
        <f>AG42</f>
        <v>0</v>
      </c>
      <c r="C79" s="175"/>
      <c r="D79" s="175"/>
      <c r="AF79" s="2"/>
      <c r="AG79" s="2"/>
    </row>
    <row r="80" spans="1:33" ht="13.5" thickBot="1">
      <c r="A80" s="102" t="s">
        <v>60</v>
      </c>
      <c r="B80" s="72">
        <f>SUM(B76:B79)</f>
        <v>0</v>
      </c>
      <c r="C80" s="176"/>
      <c r="D80" s="176"/>
      <c r="AF80" s="2"/>
      <c r="AG80" s="2"/>
    </row>
    <row r="81" spans="1:33" ht="15">
      <c r="A81" s="103" t="s">
        <v>61</v>
      </c>
      <c r="B81" s="89">
        <f>LEGENDA!D28-B80</f>
        <v>1499.7600000000002</v>
      </c>
      <c r="C81" s="90"/>
      <c r="D81" s="87"/>
      <c r="AF81" s="2"/>
      <c r="AG81" s="2"/>
    </row>
    <row r="82" spans="4:33" ht="12.75">
      <c r="D82" s="37"/>
      <c r="AF82" s="2"/>
      <c r="AG82" s="2"/>
    </row>
    <row r="83" spans="1:33" ht="15">
      <c r="A83" s="70"/>
      <c r="B83" s="110"/>
      <c r="C83" s="70"/>
      <c r="D83" s="70"/>
      <c r="AF83" s="2"/>
      <c r="AG83" s="2"/>
    </row>
    <row r="84" spans="1:33" ht="13.5" thickBot="1">
      <c r="A84" s="88" t="s">
        <v>79</v>
      </c>
      <c r="B84" s="109" t="s">
        <v>59</v>
      </c>
      <c r="C84" s="172"/>
      <c r="D84" s="171"/>
      <c r="AF84" s="2"/>
      <c r="AG84" s="2"/>
    </row>
    <row r="85" spans="1:33" ht="12.75">
      <c r="A85" s="105" t="s">
        <v>6</v>
      </c>
      <c r="B85" s="104">
        <f>AG44</f>
        <v>0</v>
      </c>
      <c r="C85" s="170"/>
      <c r="D85" s="171"/>
      <c r="E85" s="37"/>
      <c r="AF85" s="2"/>
      <c r="AG85" s="2"/>
    </row>
    <row r="86" spans="1:33" ht="12.75">
      <c r="A86" s="106" t="s">
        <v>7</v>
      </c>
      <c r="B86" s="104">
        <f>AG45</f>
        <v>0</v>
      </c>
      <c r="C86" s="170"/>
      <c r="D86" s="171"/>
      <c r="AF86" s="2"/>
      <c r="AG86" s="2"/>
    </row>
    <row r="87" spans="1:33" ht="12.75">
      <c r="A87" s="106" t="s">
        <v>62</v>
      </c>
      <c r="B87" s="104">
        <f>AG46</f>
        <v>0</v>
      </c>
      <c r="C87" s="170"/>
      <c r="D87" s="171"/>
      <c r="AF87" s="2"/>
      <c r="AG87" s="2"/>
    </row>
    <row r="88" spans="1:33" ht="13.5" thickBot="1">
      <c r="A88" s="107" t="s">
        <v>63</v>
      </c>
      <c r="B88" s="112">
        <f>SUM(B85:B87)</f>
        <v>0</v>
      </c>
      <c r="C88" s="173"/>
      <c r="D88" s="174"/>
      <c r="AF88" s="2"/>
      <c r="AG88" s="2"/>
    </row>
    <row r="89" spans="1:33" ht="15">
      <c r="A89" s="108" t="s">
        <v>61</v>
      </c>
      <c r="B89" s="111">
        <f>LEGENDA!D29-B88</f>
        <v>1128.24</v>
      </c>
      <c r="C89" s="90"/>
      <c r="D89" s="87"/>
      <c r="AF89" s="2"/>
      <c r="AG89" s="2"/>
    </row>
    <row r="90" ht="12.75">
      <c r="B90" s="99"/>
    </row>
  </sheetData>
  <sheetProtection/>
  <protectedRanges>
    <protectedRange sqref="B5:J9" name="Intervallo1_2"/>
    <protectedRange sqref="C76:D79" name="Intervallo11"/>
    <protectedRange sqref="C85:D88" name="Intervallo11_1"/>
  </protectedRanges>
  <mergeCells count="29">
    <mergeCell ref="B50:AF50"/>
    <mergeCell ref="C75:D75"/>
    <mergeCell ref="C76:D76"/>
    <mergeCell ref="L5:P5"/>
    <mergeCell ref="B9:J9"/>
    <mergeCell ref="L8:P8"/>
    <mergeCell ref="L7:P7"/>
    <mergeCell ref="B6:J6"/>
    <mergeCell ref="A17:AF17"/>
    <mergeCell ref="B51:AF51"/>
    <mergeCell ref="C77:D77"/>
    <mergeCell ref="C78:D78"/>
    <mergeCell ref="C79:D79"/>
    <mergeCell ref="C80:D80"/>
    <mergeCell ref="C87:D87"/>
    <mergeCell ref="C84:D84"/>
    <mergeCell ref="C88:D88"/>
    <mergeCell ref="C86:D86"/>
    <mergeCell ref="C85:D85"/>
    <mergeCell ref="A1:AF1"/>
    <mergeCell ref="Z11:AA11"/>
    <mergeCell ref="Q5:W5"/>
    <mergeCell ref="Q6:W6"/>
    <mergeCell ref="Q7:W7"/>
    <mergeCell ref="Q8:W8"/>
    <mergeCell ref="L6:P6"/>
    <mergeCell ref="AC5:AF9"/>
    <mergeCell ref="B8:J8"/>
    <mergeCell ref="B5:J5"/>
  </mergeCells>
  <conditionalFormatting sqref="B16:AF16">
    <cfRule type="cellIs" priority="1" dxfId="1" operator="equal" stopIfTrue="1">
      <formula>"Sat"</formula>
    </cfRule>
    <cfRule type="cellIs" priority="2" dxfId="0" operator="equal" stopIfTrue="1">
      <formula>"Sun"</formula>
    </cfRule>
  </conditionalFormatting>
  <dataValidations count="2">
    <dataValidation type="list" allowBlank="1" showInputMessage="1" showErrorMessage="1" sqref="B9:J9">
      <formula1>"January,February,March,April,May,June,July,August,September,October,November,December"</formula1>
    </dataValidation>
    <dataValidation type="list" allowBlank="1" showInputMessage="1" showErrorMessage="1" sqref="B8:J8">
      <formula1>"2013,2014,2015,2016,2017,2018,2019,2020,2021"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 Di Bono</dc:creator>
  <cp:keywords/>
  <dc:description/>
  <cp:lastModifiedBy>Max</cp:lastModifiedBy>
  <cp:lastPrinted>2015-02-18T12:27:32Z</cp:lastPrinted>
  <dcterms:created xsi:type="dcterms:W3CDTF">2008-10-06T12:18:42Z</dcterms:created>
  <dcterms:modified xsi:type="dcterms:W3CDTF">2015-04-01T08:37:13Z</dcterms:modified>
  <cp:category/>
  <cp:version/>
  <cp:contentType/>
  <cp:contentStatus/>
</cp:coreProperties>
</file>